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Nemanja\Google Drive\FPN\Predmeti\Spoljna politika EU\21-22\"/>
    </mc:Choice>
  </mc:AlternateContent>
  <xr:revisionPtr revIDLastSave="0" documentId="8_{DF3BFCBD-5332-46A5-BB32-84C8B2FFEB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14" i="1" l="1"/>
  <c r="T10" i="1"/>
  <c r="T6" i="1"/>
  <c r="T15" i="1"/>
  <c r="T13" i="1"/>
  <c r="T12" i="1"/>
  <c r="T11" i="1"/>
  <c r="T9" i="1"/>
  <c r="T8" i="1"/>
  <c r="T7" i="1"/>
  <c r="AC15" i="1" l="1"/>
  <c r="AC14" i="1"/>
  <c r="AC13" i="1"/>
  <c r="AC12" i="1"/>
  <c r="AC11" i="1"/>
  <c r="AC10" i="1"/>
  <c r="AC9" i="1"/>
  <c r="AC8" i="1"/>
  <c r="AC7" i="1"/>
  <c r="AC6" i="1"/>
  <c r="Z15" i="1"/>
  <c r="Z14" i="1"/>
  <c r="Z13" i="1"/>
  <c r="Z12" i="1"/>
  <c r="Z11" i="1"/>
  <c r="Z10" i="1"/>
  <c r="Z9" i="1"/>
  <c r="Z8" i="1"/>
  <c r="Z7" i="1"/>
  <c r="Z6" i="1"/>
  <c r="W15" i="1" l="1"/>
  <c r="AD15" i="1" s="1"/>
  <c r="AE15" i="1" s="1"/>
  <c r="W14" i="1"/>
  <c r="AD14" i="1" s="1"/>
  <c r="AE14" i="1" s="1"/>
  <c r="W13" i="1"/>
  <c r="AD13" i="1" s="1"/>
  <c r="AE13" i="1" s="1"/>
  <c r="W12" i="1"/>
  <c r="AD12" i="1" s="1"/>
  <c r="AE12" i="1" s="1"/>
  <c r="W11" i="1"/>
  <c r="AD11" i="1" s="1"/>
  <c r="AE11" i="1" s="1"/>
  <c r="W10" i="1"/>
  <c r="AD10" i="1" s="1"/>
  <c r="AE10" i="1" s="1"/>
  <c r="W9" i="1"/>
  <c r="AD9" i="1" s="1"/>
  <c r="AE9" i="1" s="1"/>
  <c r="W8" i="1"/>
  <c r="AD8" i="1" s="1"/>
  <c r="AE8" i="1" s="1"/>
  <c r="W7" i="1"/>
  <c r="AD7" i="1" s="1"/>
  <c r="AE7" i="1" s="1"/>
  <c r="W6" i="1" l="1"/>
  <c r="AD6" i="1" s="1"/>
  <c r="AE6" i="1" s="1"/>
  <c r="AK2" i="1" l="1"/>
  <c r="AJ2" i="1"/>
  <c r="AH2" i="1"/>
  <c r="AI2" i="1"/>
  <c r="AG2" i="1"/>
  <c r="AL2" i="1"/>
  <c r="AK3" i="1" l="1"/>
  <c r="AL3" i="1"/>
  <c r="AG4" i="1" s="1"/>
  <c r="AG3" i="1"/>
  <c r="AI3" i="1"/>
  <c r="AH3" i="1"/>
  <c r="AJ3" i="1"/>
</calcChain>
</file>

<file path=xl/sharedStrings.xml><?xml version="1.0" encoding="utf-8"?>
<sst xmlns="http://schemas.openxmlformats.org/spreadsheetml/2006/main" count="87" uniqueCount="62">
  <si>
    <t>Redni broj</t>
  </si>
  <si>
    <t>Studijski program</t>
  </si>
  <si>
    <t>Broj indexa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</si>
  <si>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</si>
  <si>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</si>
  <si>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</si>
  <si>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</si>
  <si>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</si>
  <si>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</si>
  <si>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</si>
  <si>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</si>
  <si>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</si>
  <si>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</si>
  <si>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</si>
  <si>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Aktivnost</t>
  </si>
  <si>
    <t>XII</t>
  </si>
  <si>
    <t>XIII</t>
  </si>
  <si>
    <t>Kol:</t>
  </si>
  <si>
    <t>KolP:</t>
  </si>
  <si>
    <t>A</t>
  </si>
  <si>
    <t>B</t>
  </si>
  <si>
    <t>C</t>
  </si>
  <si>
    <t>D</t>
  </si>
  <si>
    <t>E</t>
  </si>
  <si>
    <t>F</t>
  </si>
  <si>
    <t>Broj</t>
  </si>
  <si>
    <t>Procenat</t>
  </si>
  <si>
    <t>Prolaznost</t>
  </si>
  <si>
    <t>Ocjena:</t>
  </si>
  <si>
    <t>Total</t>
  </si>
  <si>
    <t>SEMESTAR</t>
  </si>
  <si>
    <t>ZAVRŠNI</t>
  </si>
  <si>
    <t>AVGUST</t>
  </si>
  <si>
    <t>RED</t>
  </si>
  <si>
    <t>POP</t>
  </si>
  <si>
    <t>ES</t>
  </si>
  <si>
    <t>PREDMET: Spoljna i bezbjednosna politika EU</t>
  </si>
  <si>
    <t>Semestar</t>
  </si>
  <si>
    <t>Katarina</t>
  </si>
  <si>
    <t>Milica</t>
  </si>
  <si>
    <t>Max 5</t>
  </si>
  <si>
    <t>Prez: Max.5</t>
  </si>
  <si>
    <t>Max. 10</t>
  </si>
  <si>
    <t>Tomović</t>
  </si>
  <si>
    <t>S</t>
  </si>
  <si>
    <t>Maida</t>
  </si>
  <si>
    <t>Sijarić</t>
  </si>
  <si>
    <t>Aleksandra</t>
  </si>
  <si>
    <t>Drašković</t>
  </si>
  <si>
    <t>Jovan</t>
  </si>
  <si>
    <t>Gojković</t>
  </si>
  <si>
    <t>Milan</t>
  </si>
  <si>
    <t>Babović</t>
  </si>
  <si>
    <t>Džajegzona</t>
  </si>
  <si>
    <t>Jelići</t>
  </si>
  <si>
    <t>Miloš</t>
  </si>
  <si>
    <t>Vidić</t>
  </si>
  <si>
    <t>Kokotović</t>
  </si>
  <si>
    <t>Andrijana</t>
  </si>
  <si>
    <t>Matejić</t>
  </si>
  <si>
    <t>Danijela</t>
  </si>
  <si>
    <t>Bušković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</si>
</sst>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name val="Book Antiqua"/>
      <family val="1"/>
    </font>
    <font>
      <sz val="10"/>
      <name val="Book Antiqua"/>
      <family val="1"/>
    </font>
    <font>
      <i/>
      <sz val="1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 diagonalDown="1"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 style="dashDotDot">
        <color indexed="64"/>
      </diagonal>
    </border>
    <border diagonalDown="1"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dashDotDot">
        <color indexed="64"/>
      </diagonal>
    </border>
    <border diagonalDown="1"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 style="dashDotDot">
        <color indexed="64"/>
      </diagonal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 style="dashDotDot">
        <color indexed="64"/>
      </diagonal>
    </border>
    <border diagonalDown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dashDotDot">
        <color indexed="64"/>
      </diagonal>
    </border>
    <border diagonalDown="1"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 style="dashDotDot">
        <color indexed="64"/>
      </diagonal>
    </border>
    <border>
      <left/>
      <right/>
      <top style="double">
        <color auto="1"/>
      </top>
      <bottom/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tted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 diagonalDown="1">
      <left/>
      <right style="double">
        <color indexed="64"/>
      </right>
      <top style="double">
        <color indexed="64"/>
      </top>
      <bottom style="hair">
        <color indexed="64"/>
      </bottom>
      <diagonal style="dashDotDot">
        <color indexed="64"/>
      </diagonal>
    </border>
    <border diagonalDown="1">
      <left/>
      <right style="double">
        <color indexed="64"/>
      </right>
      <top style="hair">
        <color indexed="64"/>
      </top>
      <bottom style="hair">
        <color indexed="64"/>
      </bottom>
      <diagonal style="dashDotDot">
        <color indexed="64"/>
      </diagonal>
    </border>
    <border diagonalDown="1">
      <left/>
      <right style="double">
        <color indexed="64"/>
      </right>
      <top style="hair">
        <color indexed="64"/>
      </top>
      <bottom style="double">
        <color indexed="64"/>
      </bottom>
      <diagonal style="dashDotDot">
        <color indexed="64"/>
      </diagonal>
    </border>
  </borders>
  <cellStyleXfs count="1">
    <xf numFmtId="0" fontId="0" fillId="0" borderId="0"/>
  </cellStyleXfs>
  <cellXfs count="94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Border="1"/>
    <xf numFmtId="0" fontId="2" fillId="2" borderId="3" xfId="0" applyFont="1" applyFill="1" applyBorder="1" applyAlignment="1">
      <alignment horizontal="left" vertical="center" wrapText="1" shrinkToFit="1"/>
    </xf>
    <xf numFmtId="49" fontId="2" fillId="2" borderId="4" xfId="0" applyNumberFormat="1" applyFont="1" applyFill="1" applyBorder="1" applyAlignment="1">
      <alignment horizontal="left" vertical="center" shrinkToFit="1"/>
    </xf>
    <xf numFmtId="0" fontId="2" fillId="2" borderId="0" xfId="0" applyFont="1" applyFill="1" applyBorder="1" applyAlignment="1">
      <alignment vertical="center" wrapText="1" shrinkToFit="1"/>
    </xf>
    <xf numFmtId="0" fontId="2" fillId="2" borderId="18" xfId="0" applyFont="1" applyFill="1" applyBorder="1"/>
    <xf numFmtId="0" fontId="2" fillId="2" borderId="17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 vertical="center" wrapText="1" shrinkToFit="1"/>
    </xf>
    <xf numFmtId="0" fontId="2" fillId="2" borderId="15" xfId="0" applyFont="1" applyFill="1" applyBorder="1"/>
    <xf numFmtId="0" fontId="2" fillId="2" borderId="24" xfId="0" applyFont="1" applyFill="1" applyBorder="1" applyAlignment="1">
      <alignment vertical="center" wrapText="1"/>
    </xf>
    <xf numFmtId="0" fontId="2" fillId="2" borderId="27" xfId="0" applyFont="1" applyFill="1" applyBorder="1" applyAlignment="1">
      <alignment vertical="center" wrapText="1"/>
    </xf>
    <xf numFmtId="0" fontId="2" fillId="2" borderId="34" xfId="0" applyFont="1" applyFill="1" applyBorder="1" applyAlignment="1">
      <alignment horizontal="center" wrapText="1"/>
    </xf>
    <xf numFmtId="0" fontId="2" fillId="2" borderId="28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0" fontId="2" fillId="2" borderId="23" xfId="0" applyFont="1" applyFill="1" applyBorder="1"/>
    <xf numFmtId="0" fontId="2" fillId="2" borderId="25" xfId="0" applyFont="1" applyFill="1" applyBorder="1" applyAlignment="1">
      <alignment vertical="center" wrapText="1"/>
    </xf>
    <xf numFmtId="0" fontId="2" fillId="2" borderId="35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2" fillId="2" borderId="26" xfId="0" applyFont="1" applyFill="1" applyBorder="1" applyAlignment="1">
      <alignment vertical="center" wrapText="1"/>
    </xf>
    <xf numFmtId="0" fontId="2" fillId="2" borderId="33" xfId="0" applyFont="1" applyFill="1" applyBorder="1" applyAlignment="1">
      <alignment horizontal="center"/>
    </xf>
    <xf numFmtId="0" fontId="2" fillId="2" borderId="37" xfId="0" applyFont="1" applyFill="1" applyBorder="1" applyAlignment="1">
      <alignment vertical="center" wrapText="1"/>
    </xf>
    <xf numFmtId="0" fontId="2" fillId="2" borderId="38" xfId="0" applyFont="1" applyFill="1" applyBorder="1" applyAlignment="1">
      <alignment vertical="center" wrapText="1"/>
    </xf>
    <xf numFmtId="0" fontId="2" fillId="2" borderId="39" xfId="0" applyFont="1" applyFill="1" applyBorder="1" applyAlignment="1">
      <alignment vertical="center" wrapText="1"/>
    </xf>
    <xf numFmtId="0" fontId="2" fillId="2" borderId="40" xfId="0" applyFont="1" applyFill="1" applyBorder="1"/>
    <xf numFmtId="0" fontId="2" fillId="2" borderId="41" xfId="0" applyFont="1" applyFill="1" applyBorder="1"/>
    <xf numFmtId="0" fontId="2" fillId="2" borderId="42" xfId="0" applyFont="1" applyFill="1" applyBorder="1" applyAlignment="1">
      <alignment horizontal="center"/>
    </xf>
    <xf numFmtId="0" fontId="2" fillId="2" borderId="4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0" fontId="2" fillId="2" borderId="45" xfId="0" applyFont="1" applyFill="1" applyBorder="1" applyAlignment="1">
      <alignment horizontal="left"/>
    </xf>
    <xf numFmtId="49" fontId="2" fillId="2" borderId="45" xfId="0" applyNumberFormat="1" applyFont="1" applyFill="1" applyBorder="1" applyAlignment="1">
      <alignment horizontal="left"/>
    </xf>
    <xf numFmtId="0" fontId="2" fillId="2" borderId="45" xfId="0" applyFont="1" applyFill="1" applyBorder="1" applyAlignment="1">
      <alignment horizontal="center" vertical="center"/>
    </xf>
    <xf numFmtId="0" fontId="2" fillId="2" borderId="45" xfId="0" applyFont="1" applyFill="1" applyBorder="1"/>
    <xf numFmtId="0" fontId="2" fillId="2" borderId="45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1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49" fontId="2" fillId="2" borderId="0" xfId="0" applyNumberFormat="1" applyFont="1" applyFill="1" applyBorder="1" applyAlignment="1">
      <alignment horizontal="left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2" borderId="46" xfId="0" applyFont="1" applyFill="1" applyBorder="1"/>
    <xf numFmtId="0" fontId="2" fillId="2" borderId="47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2" fontId="2" fillId="2" borderId="47" xfId="0" applyNumberFormat="1" applyFont="1" applyFill="1" applyBorder="1" applyAlignment="1">
      <alignment horizontal="center" vertical="center"/>
    </xf>
    <xf numFmtId="2" fontId="2" fillId="2" borderId="48" xfId="0" applyNumberFormat="1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2" fillId="2" borderId="36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0" fontId="2" fillId="2" borderId="44" xfId="0" applyFont="1" applyFill="1" applyBorder="1" applyAlignment="1">
      <alignment horizontal="center"/>
    </xf>
    <xf numFmtId="0" fontId="2" fillId="2" borderId="50" xfId="0" applyFont="1" applyFill="1" applyBorder="1" applyAlignment="1">
      <alignment horizontal="center"/>
    </xf>
    <xf numFmtId="0" fontId="2" fillId="2" borderId="51" xfId="0" applyFont="1" applyFill="1" applyBorder="1" applyAlignment="1">
      <alignment horizontal="center"/>
    </xf>
    <xf numFmtId="0" fontId="2" fillId="2" borderId="52" xfId="0" applyFont="1" applyFill="1" applyBorder="1" applyAlignment="1">
      <alignment horizontal="center"/>
    </xf>
    <xf numFmtId="0" fontId="2" fillId="2" borderId="53" xfId="0" applyFont="1" applyFill="1" applyBorder="1" applyAlignment="1">
      <alignment horizontal="center"/>
    </xf>
    <xf numFmtId="0" fontId="2" fillId="2" borderId="54" xfId="0" applyFont="1" applyFill="1" applyBorder="1" applyAlignment="1">
      <alignment horizontal="center"/>
    </xf>
    <xf numFmtId="0" fontId="2" fillId="2" borderId="55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/>
    </xf>
    <xf numFmtId="0" fontId="2" fillId="2" borderId="41" xfId="0" applyFont="1" applyFill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7" xfId="0" applyFont="1" applyFill="1" applyBorder="1" applyAlignment="1">
      <alignment vertical="center" wrapText="1"/>
    </xf>
    <xf numFmtId="0" fontId="2" fillId="2" borderId="57" xfId="0" applyFont="1" applyFill="1" applyBorder="1" applyAlignment="1">
      <alignment horizontal="center"/>
    </xf>
    <xf numFmtId="0" fontId="2" fillId="2" borderId="58" xfId="0" applyFont="1" applyFill="1" applyBorder="1" applyAlignment="1">
      <alignment horizontal="center"/>
    </xf>
    <xf numFmtId="0" fontId="2" fillId="2" borderId="59" xfId="0" applyFont="1" applyFill="1" applyBorder="1" applyAlignment="1">
      <alignment horizontal="center"/>
    </xf>
    <xf numFmtId="0" fontId="2" fillId="2" borderId="60" xfId="0" applyFont="1" applyFill="1" applyBorder="1" applyAlignment="1">
      <alignment horizontal="center"/>
    </xf>
    <xf numFmtId="0" fontId="2" fillId="2" borderId="61" xfId="0" applyFont="1" applyFill="1" applyBorder="1" applyAlignment="1">
      <alignment horizontal="center"/>
    </xf>
    <xf numFmtId="0" fontId="2" fillId="2" borderId="62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 shrinkToFit="1"/>
    </xf>
    <xf numFmtId="0" fontId="2" fillId="2" borderId="8" xfId="0" applyFont="1" applyFill="1" applyBorder="1" applyAlignment="1">
      <alignment horizontal="center" vertical="center" wrapText="1" shrinkToFit="1"/>
    </xf>
    <xf numFmtId="0" fontId="2" fillId="2" borderId="21" xfId="0" applyFont="1" applyFill="1" applyBorder="1" applyAlignment="1">
      <alignment horizontal="center" vertical="center" wrapText="1" shrinkToFit="1"/>
    </xf>
    <xf numFmtId="0" fontId="2" fillId="2" borderId="7" xfId="0" applyFont="1" applyFill="1" applyBorder="1" applyAlignment="1">
      <alignment horizontal="center" vertical="center" textRotation="90" wrapText="1" shrinkToFit="1"/>
    </xf>
    <xf numFmtId="0" fontId="2" fillId="2" borderId="12" xfId="0" applyFont="1" applyFill="1" applyBorder="1" applyAlignment="1">
      <alignment horizontal="center" vertical="center" textRotation="90" wrapText="1" shrinkToFit="1"/>
    </xf>
    <xf numFmtId="0" fontId="2" fillId="2" borderId="19" xfId="0" applyFont="1" applyFill="1" applyBorder="1" applyAlignment="1">
      <alignment horizontal="center" vertical="center" textRotation="90" wrapText="1" shrinkToFit="1"/>
    </xf>
    <xf numFmtId="0" fontId="2" fillId="2" borderId="9" xfId="0" applyFont="1" applyFill="1" applyBorder="1" applyAlignment="1">
      <alignment horizontal="center" vertical="center" wrapText="1" shrinkToFit="1"/>
    </xf>
    <xf numFmtId="0" fontId="2" fillId="2" borderId="10" xfId="0" applyFont="1" applyFill="1" applyBorder="1" applyAlignment="1">
      <alignment horizontal="center" vertical="center" wrapText="1" shrinkToFit="1"/>
    </xf>
    <xf numFmtId="0" fontId="2" fillId="2" borderId="22" xfId="0" applyFont="1" applyFill="1" applyBorder="1" applyAlignment="1">
      <alignment horizontal="center" vertical="center" wrapText="1" shrinkToFit="1"/>
    </xf>
    <xf numFmtId="0" fontId="2" fillId="2" borderId="20" xfId="0" applyFont="1" applyFill="1" applyBorder="1" applyAlignment="1">
      <alignment horizontal="center" vertical="center" wrapText="1" shrinkToFit="1"/>
    </xf>
    <xf numFmtId="0" fontId="2" fillId="2" borderId="13" xfId="0" applyFont="1" applyFill="1" applyBorder="1" applyAlignment="1">
      <alignment horizontal="center" vertical="center" wrapText="1" shrinkToFit="1"/>
    </xf>
    <xf numFmtId="0" fontId="2" fillId="2" borderId="14" xfId="0" applyFont="1" applyFill="1" applyBorder="1" applyAlignment="1">
      <alignment horizontal="center" vertical="center" wrapText="1" shrinkToFi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77"/>
  <sheetViews>
    <sheetView tabSelected="1" workbookViewId="0">
      <selection activeCell="D1" sqref="D1:E1048576"/>
    </sheetView>
  </sheetViews>
  <sheetFormatPr defaultColWidth="9.140625" defaultRowHeight="15" x14ac:dyDescent="0.25"/>
  <cols>
    <col min="1" max="1" width="5.85546875" style="1" customWidth="1"/>
    <col min="2" max="2" width="4.28515625" style="1" customWidth="1"/>
    <col min="3" max="3" width="5.42578125" style="1" customWidth="1"/>
    <col min="4" max="4" width="4.140625" style="1" customWidth="1"/>
    <col min="5" max="17" width="4.28515625" style="1" hidden="1" customWidth="1"/>
    <col min="18" max="18" width="6.140625" style="1" customWidth="1"/>
    <col min="19" max="19" width="7.140625" style="2" customWidth="1"/>
    <col min="20" max="20" width="8.140625" style="1" customWidth="1"/>
    <col min="21" max="21" width="6" style="1" customWidth="1"/>
    <col min="22" max="22" width="5.5703125" style="1" customWidth="1"/>
    <col min="23" max="23" width="7.7109375" style="2" customWidth="1"/>
    <col min="24" max="25" width="6.7109375" style="2" customWidth="1"/>
    <col min="26" max="26" width="6.85546875" style="2" customWidth="1"/>
    <col min="27" max="27" width="8" style="2" customWidth="1"/>
    <col min="28" max="30" width="8.42578125" style="2" customWidth="1"/>
    <col min="31" max="31" width="9.140625" style="1"/>
    <col min="32" max="16384" width="9.140625" style="52"/>
  </cols>
  <sheetData>
    <row r="1" spans="1:38" s="1" customFormat="1" ht="16.5" thickTop="1" thickBot="1" x14ac:dyDescent="0.35">
      <c r="A1" s="32" t="s">
        <v>36</v>
      </c>
      <c r="B1" s="33"/>
      <c r="C1" s="34"/>
      <c r="D1" s="35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7"/>
      <c r="T1" s="36"/>
      <c r="U1" s="36"/>
      <c r="V1" s="36"/>
      <c r="W1" s="37"/>
      <c r="X1" s="37"/>
      <c r="Y1" s="37"/>
      <c r="Z1" s="37"/>
      <c r="AA1" s="37"/>
      <c r="AB1" s="37"/>
      <c r="AC1" s="37"/>
      <c r="AD1" s="37"/>
      <c r="AE1" s="38"/>
      <c r="AF1" s="44"/>
      <c r="AG1" s="45" t="s">
        <v>19</v>
      </c>
      <c r="AH1" s="45" t="s">
        <v>20</v>
      </c>
      <c r="AI1" s="45" t="s">
        <v>21</v>
      </c>
      <c r="AJ1" s="45" t="s">
        <v>22</v>
      </c>
      <c r="AK1" s="45" t="s">
        <v>23</v>
      </c>
      <c r="AL1" s="46" t="s">
        <v>24</v>
      </c>
    </row>
    <row r="2" spans="1:38" s="1" customFormat="1" ht="16.5" customHeight="1" thickTop="1" thickBot="1" x14ac:dyDescent="0.3">
      <c r="A2" s="39"/>
      <c r="B2" s="40"/>
      <c r="C2" s="41"/>
      <c r="D2" s="4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3"/>
      <c r="T2" s="76" t="s">
        <v>30</v>
      </c>
      <c r="U2" s="77"/>
      <c r="V2" s="77"/>
      <c r="W2" s="78"/>
      <c r="X2" s="76" t="s">
        <v>31</v>
      </c>
      <c r="Y2" s="77"/>
      <c r="Z2" s="78"/>
      <c r="AA2" s="76" t="s">
        <v>32</v>
      </c>
      <c r="AB2" s="77"/>
      <c r="AC2" s="78"/>
      <c r="AD2" s="64"/>
      <c r="AE2" s="38"/>
      <c r="AF2" s="49" t="s">
        <v>25</v>
      </c>
      <c r="AG2" s="45">
        <f>COUNTIF(AE6:AE93, "A")</f>
        <v>0</v>
      </c>
      <c r="AH2" s="45">
        <f>COUNTIF(AE6:AE93, "B")</f>
        <v>0</v>
      </c>
      <c r="AI2" s="45">
        <f>COUNTIF(AE6:AE93, "C")</f>
        <v>0</v>
      </c>
      <c r="AJ2" s="45">
        <f>COUNTIF(AE6:AE93, "D")</f>
        <v>0</v>
      </c>
      <c r="AK2" s="45">
        <f>COUNTIF(AE6:AE93, "E")</f>
        <v>0</v>
      </c>
      <c r="AL2" s="46">
        <f>COUNTIF(AE6:AE93, "F")</f>
        <v>4</v>
      </c>
    </row>
    <row r="3" spans="1:38" s="1" customFormat="1" ht="16.5" customHeight="1" thickTop="1" thickBot="1" x14ac:dyDescent="0.3">
      <c r="A3" s="82" t="s">
        <v>0</v>
      </c>
      <c r="B3" s="4"/>
      <c r="C3" s="5"/>
      <c r="D3" s="85" t="s">
        <v>1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3"/>
      <c r="Q3" s="3"/>
      <c r="R3" s="3"/>
      <c r="S3" s="43"/>
      <c r="T3" s="79"/>
      <c r="U3" s="80"/>
      <c r="V3" s="80"/>
      <c r="W3" s="81"/>
      <c r="X3" s="79"/>
      <c r="Y3" s="80"/>
      <c r="Z3" s="81"/>
      <c r="AA3" s="79"/>
      <c r="AB3" s="80"/>
      <c r="AC3" s="81"/>
      <c r="AD3" s="62"/>
      <c r="AE3" s="7"/>
      <c r="AF3" s="49" t="s">
        <v>26</v>
      </c>
      <c r="AG3" s="47">
        <f>(AG2/SUM(AG2:AL2))*100</f>
        <v>0</v>
      </c>
      <c r="AH3" s="47">
        <f>(AH2/SUM(AF2:AL2))*100</f>
        <v>0</v>
      </c>
      <c r="AI3" s="47">
        <f>(AI2/SUM(AF2:AL2))*100</f>
        <v>0</v>
      </c>
      <c r="AJ3" s="47">
        <f>(AJ2/SUM(AF2:AL2))*100</f>
        <v>0</v>
      </c>
      <c r="AK3" s="47">
        <f>(AK2/SUM(AF2:AL2))*100</f>
        <v>0</v>
      </c>
      <c r="AL3" s="48">
        <f>(AL2/SUM(AF2:AL2))*100</f>
        <v>100</v>
      </c>
    </row>
    <row r="4" spans="1:38" s="51" customFormat="1" ht="18" customHeight="1" thickTop="1" thickBot="1" x14ac:dyDescent="0.3">
      <c r="A4" s="83"/>
      <c r="B4" s="88" t="s">
        <v>2</v>
      </c>
      <c r="C4" s="89"/>
      <c r="D4" s="86"/>
      <c r="E4" s="92" t="s">
        <v>14</v>
      </c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" t="s">
        <v>37</v>
      </c>
      <c r="U4" s="50" t="s">
        <v>17</v>
      </c>
      <c r="V4" s="50" t="s">
        <v>18</v>
      </c>
      <c r="W4" s="50" t="s">
        <v>29</v>
      </c>
      <c r="X4" s="50" t="s">
        <v>33</v>
      </c>
      <c r="Y4" s="50" t="s">
        <v>34</v>
      </c>
      <c r="Z4" s="50" t="s">
        <v>29</v>
      </c>
      <c r="AA4" s="50" t="s">
        <v>33</v>
      </c>
      <c r="AB4" s="50" t="s">
        <v>34</v>
      </c>
      <c r="AC4" s="50" t="s">
        <v>29</v>
      </c>
      <c r="AD4" s="50" t="s">
        <v>29</v>
      </c>
      <c r="AE4" s="50" t="s">
        <v>28</v>
      </c>
      <c r="AF4" s="49" t="s">
        <v>27</v>
      </c>
      <c r="AG4" s="47">
        <f>100-AL3</f>
        <v>0</v>
      </c>
      <c r="AH4" s="45"/>
      <c r="AI4" s="45"/>
      <c r="AJ4" s="45"/>
      <c r="AK4" s="45"/>
      <c r="AL4" s="46"/>
    </row>
    <row r="5" spans="1:38" ht="28.5" thickTop="1" thickBot="1" x14ac:dyDescent="0.3">
      <c r="A5" s="84"/>
      <c r="B5" s="90"/>
      <c r="C5" s="91"/>
      <c r="D5" s="87"/>
      <c r="E5" s="9" t="s">
        <v>3</v>
      </c>
      <c r="F5" s="9" t="s">
        <v>4</v>
      </c>
      <c r="G5" s="9" t="s">
        <v>5</v>
      </c>
      <c r="H5" s="9" t="s">
        <v>6</v>
      </c>
      <c r="I5" s="9" t="s">
        <v>7</v>
      </c>
      <c r="J5" s="9" t="s">
        <v>8</v>
      </c>
      <c r="K5" s="9" t="s">
        <v>9</v>
      </c>
      <c r="L5" s="9" t="s">
        <v>10</v>
      </c>
      <c r="M5" s="9" t="s">
        <v>11</v>
      </c>
      <c r="N5" s="9" t="s">
        <v>12</v>
      </c>
      <c r="O5" s="9" t="s">
        <v>13</v>
      </c>
      <c r="P5" s="9" t="s">
        <v>15</v>
      </c>
      <c r="Q5" s="9" t="s">
        <v>16</v>
      </c>
      <c r="R5" s="9" t="s">
        <v>40</v>
      </c>
      <c r="S5" s="9" t="s">
        <v>41</v>
      </c>
      <c r="T5" s="9" t="s">
        <v>42</v>
      </c>
      <c r="U5" s="3"/>
      <c r="V5" s="3"/>
      <c r="W5" s="43"/>
      <c r="X5" s="43"/>
      <c r="Y5" s="43"/>
      <c r="Z5" s="43"/>
      <c r="AA5" s="43"/>
      <c r="AB5" s="43"/>
      <c r="AC5" s="43"/>
      <c r="AD5" s="43"/>
      <c r="AE5" s="10"/>
    </row>
    <row r="6" spans="1:38" ht="16.5" thickTop="1" thickBot="1" x14ac:dyDescent="0.3">
      <c r="A6" s="17">
        <v>1</v>
      </c>
      <c r="B6" s="25">
        <v>28</v>
      </c>
      <c r="C6" s="11">
        <v>2021</v>
      </c>
      <c r="D6" s="12" t="s">
        <v>35</v>
      </c>
      <c r="E6" s="13"/>
      <c r="F6" s="14"/>
      <c r="G6" s="14"/>
      <c r="H6" s="14"/>
      <c r="I6" s="14"/>
      <c r="J6" s="14"/>
      <c r="K6" s="30"/>
      <c r="L6" s="14"/>
      <c r="M6" s="14"/>
      <c r="N6" s="14"/>
      <c r="O6" s="14"/>
      <c r="P6" s="14"/>
      <c r="Q6" s="70"/>
      <c r="R6" s="16"/>
      <c r="S6" s="73">
        <v>4</v>
      </c>
      <c r="T6" s="15">
        <f>(ROUND(SUM(R6:S6),1))</f>
        <v>4</v>
      </c>
      <c r="U6" s="16">
        <v>27</v>
      </c>
      <c r="V6" s="16"/>
      <c r="W6" s="15">
        <f t="shared" ref="W6:W15" si="0">IF(V6&gt;0, SUM(T6:T6, V6), SUM(T6:U6))</f>
        <v>31</v>
      </c>
      <c r="X6" s="56"/>
      <c r="Y6" s="57"/>
      <c r="Z6" s="16">
        <f>IF(Y6&gt;0, Y6, X6)</f>
        <v>0</v>
      </c>
      <c r="AA6" s="56"/>
      <c r="AB6" s="57"/>
      <c r="AC6" s="63">
        <f>IF(AB6&gt;0, AB6, AA6)</f>
        <v>0</v>
      </c>
      <c r="AD6" s="15">
        <f>IF(AC6&gt;0,SUM(AC6,W6),SUM(Z6,W6))</f>
        <v>31</v>
      </c>
      <c r="AE6" s="15" t="str">
        <f>IF(AD6&gt;89,"A",IF(AD6&gt;79,"B",IF(AD6&gt;69,"C",IF(AD6&gt;59,"D",IF(AD6&gt;49,"E",IF(AD6=0,"Neakt.","F"))))))</f>
        <v>F</v>
      </c>
    </row>
    <row r="7" spans="1:38" ht="16.5" thickTop="1" thickBot="1" x14ac:dyDescent="0.3">
      <c r="A7" s="28">
        <v>2</v>
      </c>
      <c r="B7" s="26">
        <v>33</v>
      </c>
      <c r="C7" s="18">
        <v>2021</v>
      </c>
      <c r="D7" s="12" t="s">
        <v>35</v>
      </c>
      <c r="E7" s="19"/>
      <c r="F7" s="20"/>
      <c r="G7" s="20"/>
      <c r="H7" s="20"/>
      <c r="I7" s="20"/>
      <c r="J7" s="20"/>
      <c r="K7" s="31"/>
      <c r="L7" s="20"/>
      <c r="M7" s="20"/>
      <c r="N7" s="20"/>
      <c r="O7" s="20"/>
      <c r="P7" s="20"/>
      <c r="Q7" s="71"/>
      <c r="R7" s="16"/>
      <c r="S7" s="74"/>
      <c r="T7" s="15">
        <f t="shared" ref="T7:T15" si="1">(ROUND(SUM(R7:S7),1))</f>
        <v>0</v>
      </c>
      <c r="U7" s="21"/>
      <c r="V7" s="21"/>
      <c r="W7" s="15">
        <f t="shared" si="0"/>
        <v>0</v>
      </c>
      <c r="X7" s="58"/>
      <c r="Y7" s="59"/>
      <c r="Z7" s="16">
        <f t="shared" ref="Z7:Z15" si="2">IF(Y7&gt;0, Y7, X7)</f>
        <v>0</v>
      </c>
      <c r="AA7" s="58"/>
      <c r="AB7" s="59"/>
      <c r="AC7" s="63">
        <f t="shared" ref="AC7:AC15" si="3">IF(AB7&gt;0, AB7, AA7)</f>
        <v>0</v>
      </c>
      <c r="AD7" s="65">
        <f t="shared" ref="AD7:AD15" si="4">IF(AC7&gt;0,SUM(AC7,W7),SUM(Z7,W7))</f>
        <v>0</v>
      </c>
      <c r="AE7" s="15" t="str">
        <f t="shared" ref="AE7:AE15" si="5">IF(AD7&gt;89,"A",IF(AD7&gt;79,"B",IF(AD7&gt;69,"C",IF(AD7&gt;59,"D",IF(AD7&gt;49,"E",IF(AD7=0,"Neakt.","F"))))))</f>
        <v>Neakt.</v>
      </c>
    </row>
    <row r="8" spans="1:38" ht="16.5" thickTop="1" thickBot="1" x14ac:dyDescent="0.3">
      <c r="A8" s="28">
        <v>3</v>
      </c>
      <c r="B8" s="26">
        <v>55</v>
      </c>
      <c r="C8" s="18">
        <v>2020</v>
      </c>
      <c r="D8" s="12" t="s">
        <v>35</v>
      </c>
      <c r="E8" s="19"/>
      <c r="F8" s="20"/>
      <c r="G8" s="20"/>
      <c r="H8" s="20"/>
      <c r="I8" s="20"/>
      <c r="J8" s="20"/>
      <c r="K8" s="31"/>
      <c r="L8" s="20"/>
      <c r="M8" s="20"/>
      <c r="N8" s="20"/>
      <c r="O8" s="20"/>
      <c r="P8" s="20"/>
      <c r="Q8" s="71"/>
      <c r="R8" s="16"/>
      <c r="S8" s="74">
        <v>4</v>
      </c>
      <c r="T8" s="15">
        <f t="shared" si="1"/>
        <v>4</v>
      </c>
      <c r="U8" s="21"/>
      <c r="V8" s="21"/>
      <c r="W8" s="15">
        <f t="shared" si="0"/>
        <v>4</v>
      </c>
      <c r="X8" s="58"/>
      <c r="Y8" s="59"/>
      <c r="Z8" s="16">
        <f t="shared" si="2"/>
        <v>0</v>
      </c>
      <c r="AA8" s="58"/>
      <c r="AB8" s="59"/>
      <c r="AC8" s="63">
        <f t="shared" si="3"/>
        <v>0</v>
      </c>
      <c r="AD8" s="67">
        <f t="shared" si="4"/>
        <v>4</v>
      </c>
      <c r="AE8" s="15" t="str">
        <f t="shared" si="5"/>
        <v>F</v>
      </c>
    </row>
    <row r="9" spans="1:38" ht="16.5" thickTop="1" thickBot="1" x14ac:dyDescent="0.3">
      <c r="A9" s="28">
        <v>4</v>
      </c>
      <c r="B9" s="26">
        <v>61</v>
      </c>
      <c r="C9" s="18">
        <v>2020</v>
      </c>
      <c r="D9" s="12" t="s">
        <v>35</v>
      </c>
      <c r="E9" s="19"/>
      <c r="F9" s="20"/>
      <c r="G9" s="20"/>
      <c r="H9" s="20"/>
      <c r="I9" s="20"/>
      <c r="J9" s="20"/>
      <c r="K9" s="31"/>
      <c r="L9" s="20"/>
      <c r="M9" s="20"/>
      <c r="N9" s="20"/>
      <c r="O9" s="20"/>
      <c r="P9" s="20"/>
      <c r="Q9" s="71"/>
      <c r="R9" s="16"/>
      <c r="S9" s="74">
        <v>4</v>
      </c>
      <c r="T9" s="15">
        <f t="shared" si="1"/>
        <v>4</v>
      </c>
      <c r="U9" s="21"/>
      <c r="V9" s="21"/>
      <c r="W9" s="15">
        <f t="shared" si="0"/>
        <v>4</v>
      </c>
      <c r="X9" s="58"/>
      <c r="Y9" s="59"/>
      <c r="Z9" s="16">
        <f t="shared" si="2"/>
        <v>0</v>
      </c>
      <c r="AA9" s="58"/>
      <c r="AB9" s="59"/>
      <c r="AC9" s="63">
        <f t="shared" si="3"/>
        <v>0</v>
      </c>
      <c r="AD9" s="65">
        <f t="shared" si="4"/>
        <v>4</v>
      </c>
      <c r="AE9" s="15" t="str">
        <f t="shared" si="5"/>
        <v>F</v>
      </c>
    </row>
    <row r="10" spans="1:38" ht="16.5" thickTop="1" thickBot="1" x14ac:dyDescent="0.3">
      <c r="A10" s="28">
        <v>5</v>
      </c>
      <c r="B10" s="26">
        <v>130</v>
      </c>
      <c r="C10" s="18">
        <v>2019</v>
      </c>
      <c r="D10" s="12" t="s">
        <v>35</v>
      </c>
      <c r="E10" s="19"/>
      <c r="F10" s="20"/>
      <c r="G10" s="20"/>
      <c r="H10" s="20"/>
      <c r="I10" s="20"/>
      <c r="J10" s="20"/>
      <c r="K10" s="31"/>
      <c r="L10" s="20"/>
      <c r="M10" s="20"/>
      <c r="N10" s="20"/>
      <c r="O10" s="20"/>
      <c r="P10" s="20"/>
      <c r="Q10" s="71"/>
      <c r="R10" s="16"/>
      <c r="S10" s="74"/>
      <c r="T10" s="15">
        <f t="shared" si="1"/>
        <v>0</v>
      </c>
      <c r="U10" s="21"/>
      <c r="V10" s="21"/>
      <c r="W10" s="15">
        <f t="shared" si="0"/>
        <v>0</v>
      </c>
      <c r="X10" s="58"/>
      <c r="Y10" s="59"/>
      <c r="Z10" s="16">
        <f t="shared" si="2"/>
        <v>0</v>
      </c>
      <c r="AA10" s="58"/>
      <c r="AB10" s="59"/>
      <c r="AC10" s="63">
        <f t="shared" si="3"/>
        <v>0</v>
      </c>
      <c r="AD10" s="65">
        <f t="shared" si="4"/>
        <v>0</v>
      </c>
      <c r="AE10" s="15" t="str">
        <f t="shared" si="5"/>
        <v>Neakt.</v>
      </c>
    </row>
    <row r="11" spans="1:38" ht="16.5" thickTop="1" thickBot="1" x14ac:dyDescent="0.3">
      <c r="A11" s="17">
        <v>6</v>
      </c>
      <c r="B11" s="26">
        <v>131</v>
      </c>
      <c r="C11" s="18">
        <v>2019</v>
      </c>
      <c r="D11" s="12" t="s">
        <v>35</v>
      </c>
      <c r="E11" s="19"/>
      <c r="F11" s="20"/>
      <c r="G11" s="20"/>
      <c r="H11" s="20"/>
      <c r="I11" s="20"/>
      <c r="J11" s="20"/>
      <c r="K11" s="31"/>
      <c r="L11" s="20"/>
      <c r="M11" s="20"/>
      <c r="N11" s="20"/>
      <c r="O11" s="20"/>
      <c r="P11" s="20"/>
      <c r="Q11" s="71"/>
      <c r="R11" s="16"/>
      <c r="S11" s="74"/>
      <c r="T11" s="15">
        <f t="shared" si="1"/>
        <v>0</v>
      </c>
      <c r="U11" s="21">
        <v>23</v>
      </c>
      <c r="V11" s="21"/>
      <c r="W11" s="15">
        <f t="shared" si="0"/>
        <v>23</v>
      </c>
      <c r="X11" s="58"/>
      <c r="Y11" s="59"/>
      <c r="Z11" s="16">
        <f t="shared" si="2"/>
        <v>0</v>
      </c>
      <c r="AA11" s="58"/>
      <c r="AB11" s="59"/>
      <c r="AC11" s="63">
        <f t="shared" si="3"/>
        <v>0</v>
      </c>
      <c r="AD11" s="65">
        <f t="shared" si="4"/>
        <v>23</v>
      </c>
      <c r="AE11" s="15" t="str">
        <f t="shared" si="5"/>
        <v>F</v>
      </c>
    </row>
    <row r="12" spans="1:38" ht="16.5" thickTop="1" thickBot="1" x14ac:dyDescent="0.3">
      <c r="A12" s="28">
        <v>7</v>
      </c>
      <c r="B12" s="26">
        <v>121</v>
      </c>
      <c r="C12" s="18">
        <v>2018</v>
      </c>
      <c r="D12" s="12" t="s">
        <v>35</v>
      </c>
      <c r="E12" s="19"/>
      <c r="F12" s="20"/>
      <c r="G12" s="20"/>
      <c r="H12" s="20"/>
      <c r="I12" s="20"/>
      <c r="J12" s="20"/>
      <c r="K12" s="31"/>
      <c r="L12" s="20"/>
      <c r="M12" s="20"/>
      <c r="N12" s="20"/>
      <c r="O12" s="20"/>
      <c r="P12" s="20"/>
      <c r="Q12" s="71"/>
      <c r="R12" s="16"/>
      <c r="S12" s="74"/>
      <c r="T12" s="15">
        <f t="shared" si="1"/>
        <v>0</v>
      </c>
      <c r="U12" s="21"/>
      <c r="V12" s="21"/>
      <c r="W12" s="15">
        <f t="shared" si="0"/>
        <v>0</v>
      </c>
      <c r="X12" s="58"/>
      <c r="Y12" s="59"/>
      <c r="Z12" s="16">
        <f t="shared" si="2"/>
        <v>0</v>
      </c>
      <c r="AA12" s="58"/>
      <c r="AB12" s="59"/>
      <c r="AC12" s="63">
        <f t="shared" si="3"/>
        <v>0</v>
      </c>
      <c r="AD12" s="65">
        <f t="shared" si="4"/>
        <v>0</v>
      </c>
      <c r="AE12" s="15" t="str">
        <f t="shared" si="5"/>
        <v>Neakt.</v>
      </c>
    </row>
    <row r="13" spans="1:38" ht="16.5" thickTop="1" thickBot="1" x14ac:dyDescent="0.3">
      <c r="A13" s="28">
        <v>8</v>
      </c>
      <c r="B13" s="26">
        <v>123</v>
      </c>
      <c r="C13" s="18">
        <v>2018</v>
      </c>
      <c r="D13" s="12" t="s">
        <v>35</v>
      </c>
      <c r="E13" s="19"/>
      <c r="F13" s="20"/>
      <c r="G13" s="20"/>
      <c r="H13" s="20"/>
      <c r="I13" s="20"/>
      <c r="J13" s="20"/>
      <c r="K13" s="31"/>
      <c r="L13" s="20"/>
      <c r="M13" s="20"/>
      <c r="N13" s="20"/>
      <c r="O13" s="20"/>
      <c r="P13" s="20"/>
      <c r="Q13" s="71"/>
      <c r="R13" s="16"/>
      <c r="S13" s="74"/>
      <c r="T13" s="15">
        <f t="shared" si="1"/>
        <v>0</v>
      </c>
      <c r="U13" s="21"/>
      <c r="V13" s="21"/>
      <c r="W13" s="15">
        <f t="shared" si="0"/>
        <v>0</v>
      </c>
      <c r="X13" s="58"/>
      <c r="Y13" s="59"/>
      <c r="Z13" s="16">
        <f t="shared" si="2"/>
        <v>0</v>
      </c>
      <c r="AA13" s="58"/>
      <c r="AB13" s="59"/>
      <c r="AC13" s="63">
        <f t="shared" si="3"/>
        <v>0</v>
      </c>
      <c r="AD13" s="65">
        <f t="shared" si="4"/>
        <v>0</v>
      </c>
      <c r="AE13" s="15" t="str">
        <f t="shared" si="5"/>
        <v>Neakt.</v>
      </c>
    </row>
    <row r="14" spans="1:38" ht="17.25" thickTop="1" thickBot="1" x14ac:dyDescent="0.35">
      <c r="A14" s="28">
        <v>9</v>
      </c>
      <c r="B14" s="26">
        <v>124</v>
      </c>
      <c r="C14" s="18">
        <v>2017</v>
      </c>
      <c r="D14" s="12" t="s">
        <v>35</v>
      </c>
      <c r="E14" s="19"/>
      <c r="F14" s="20"/>
      <c r="G14" s="20"/>
      <c r="H14" s="20"/>
      <c r="I14" s="20"/>
      <c r="J14" s="20"/>
      <c r="K14" s="31"/>
      <c r="L14" s="20"/>
      <c r="M14" s="20"/>
      <c r="N14" s="20"/>
      <c r="O14" s="22"/>
      <c r="P14" s="22"/>
      <c r="Q14" s="71"/>
      <c r="R14" s="16"/>
      <c r="S14" s="74"/>
      <c r="T14" s="15">
        <f t="shared" si="1"/>
        <v>0</v>
      </c>
      <c r="U14" s="21"/>
      <c r="V14" s="21"/>
      <c r="W14" s="15">
        <f t="shared" si="0"/>
        <v>0</v>
      </c>
      <c r="X14" s="58"/>
      <c r="Y14" s="59"/>
      <c r="Z14" s="16">
        <f t="shared" si="2"/>
        <v>0</v>
      </c>
      <c r="AA14" s="58"/>
      <c r="AB14" s="59"/>
      <c r="AC14" s="63">
        <f t="shared" si="3"/>
        <v>0</v>
      </c>
      <c r="AD14" s="65">
        <f t="shared" si="4"/>
        <v>0</v>
      </c>
      <c r="AE14" s="15" t="str">
        <f t="shared" si="5"/>
        <v>Neakt.</v>
      </c>
    </row>
    <row r="15" spans="1:38" ht="16.5" thickTop="1" thickBot="1" x14ac:dyDescent="0.3">
      <c r="A15" s="29">
        <v>10</v>
      </c>
      <c r="B15" s="27">
        <v>149</v>
      </c>
      <c r="C15" s="23">
        <v>2017</v>
      </c>
      <c r="D15" s="69" t="s">
        <v>35</v>
      </c>
      <c r="E15" s="53"/>
      <c r="F15" s="54"/>
      <c r="G15" s="54"/>
      <c r="H15" s="54"/>
      <c r="I15" s="54"/>
      <c r="J15" s="54"/>
      <c r="K15" s="55"/>
      <c r="L15" s="54"/>
      <c r="M15" s="54"/>
      <c r="N15" s="54"/>
      <c r="O15" s="54"/>
      <c r="P15" s="54"/>
      <c r="Q15" s="72"/>
      <c r="R15" s="8"/>
      <c r="S15" s="75"/>
      <c r="T15" s="8">
        <f t="shared" si="1"/>
        <v>0</v>
      </c>
      <c r="U15" s="24"/>
      <c r="V15" s="24"/>
      <c r="W15" s="8">
        <f t="shared" si="0"/>
        <v>0</v>
      </c>
      <c r="X15" s="60"/>
      <c r="Y15" s="61"/>
      <c r="Z15" s="8">
        <f t="shared" si="2"/>
        <v>0</v>
      </c>
      <c r="AA15" s="60"/>
      <c r="AB15" s="61"/>
      <c r="AC15" s="68">
        <f t="shared" si="3"/>
        <v>0</v>
      </c>
      <c r="AD15" s="66">
        <f t="shared" si="4"/>
        <v>0</v>
      </c>
      <c r="AE15" s="8" t="str">
        <f t="shared" si="5"/>
        <v>Neakt.</v>
      </c>
    </row>
    <row r="16" spans="1:38" ht="15.75" thickTop="1" x14ac:dyDescent="0.25">
      <c r="A16" s="52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</row>
    <row r="17" s="52" customFormat="1" x14ac:dyDescent="0.25"/>
    <row r="18" s="52" customFormat="1" x14ac:dyDescent="0.25"/>
    <row r="19" s="52" customFormat="1" x14ac:dyDescent="0.25"/>
    <row r="20" s="52" customFormat="1" x14ac:dyDescent="0.25"/>
    <row r="21" s="52" customFormat="1" x14ac:dyDescent="0.25"/>
    <row r="22" s="52" customFormat="1" x14ac:dyDescent="0.25"/>
    <row r="23" s="52" customFormat="1" x14ac:dyDescent="0.25"/>
    <row r="24" s="52" customFormat="1" x14ac:dyDescent="0.25"/>
    <row r="25" s="52" customFormat="1" x14ac:dyDescent="0.25"/>
    <row r="26" s="52" customFormat="1" x14ac:dyDescent="0.25"/>
    <row r="27" s="52" customFormat="1" x14ac:dyDescent="0.25"/>
    <row r="28" s="52" customFormat="1" x14ac:dyDescent="0.25"/>
    <row r="29" s="52" customFormat="1" x14ac:dyDescent="0.25"/>
    <row r="30" s="52" customFormat="1" x14ac:dyDescent="0.25"/>
    <row r="31" s="52" customFormat="1" x14ac:dyDescent="0.25"/>
    <row r="32" s="52" customFormat="1" x14ac:dyDescent="0.25"/>
    <row r="33" s="52" customFormat="1" x14ac:dyDescent="0.25"/>
    <row r="34" s="52" customFormat="1" x14ac:dyDescent="0.25"/>
    <row r="35" s="52" customFormat="1" x14ac:dyDescent="0.25"/>
    <row r="36" s="52" customFormat="1" x14ac:dyDescent="0.25"/>
    <row r="37" s="52" customFormat="1" x14ac:dyDescent="0.25"/>
    <row r="38" s="52" customFormat="1" x14ac:dyDescent="0.25"/>
    <row r="39" s="52" customFormat="1" x14ac:dyDescent="0.25"/>
    <row r="40" s="52" customFormat="1" x14ac:dyDescent="0.25"/>
    <row r="41" s="52" customFormat="1" x14ac:dyDescent="0.25"/>
    <row r="42" s="52" customFormat="1" x14ac:dyDescent="0.25"/>
    <row r="43" s="52" customFormat="1" x14ac:dyDescent="0.25"/>
    <row r="44" s="52" customFormat="1" x14ac:dyDescent="0.25"/>
    <row r="45" s="52" customFormat="1" x14ac:dyDescent="0.25"/>
    <row r="46" s="52" customFormat="1" x14ac:dyDescent="0.25"/>
    <row r="47" s="52" customFormat="1" x14ac:dyDescent="0.25"/>
    <row r="48" s="52" customFormat="1" x14ac:dyDescent="0.25"/>
    <row r="49" s="52" customFormat="1" x14ac:dyDescent="0.25"/>
    <row r="50" s="52" customFormat="1" x14ac:dyDescent="0.25"/>
    <row r="51" s="52" customFormat="1" x14ac:dyDescent="0.25"/>
    <row r="52" s="52" customFormat="1" x14ac:dyDescent="0.25"/>
    <row r="53" s="52" customFormat="1" x14ac:dyDescent="0.25"/>
    <row r="54" s="52" customFormat="1" x14ac:dyDescent="0.25"/>
    <row r="55" s="52" customFormat="1" x14ac:dyDescent="0.25"/>
    <row r="56" s="52" customFormat="1" x14ac:dyDescent="0.25"/>
    <row r="57" s="52" customFormat="1" x14ac:dyDescent="0.25"/>
    <row r="58" s="52" customFormat="1" x14ac:dyDescent="0.25"/>
    <row r="59" s="52" customFormat="1" x14ac:dyDescent="0.25"/>
    <row r="60" s="52" customFormat="1" x14ac:dyDescent="0.25"/>
    <row r="61" s="52" customFormat="1" x14ac:dyDescent="0.25"/>
    <row r="62" s="52" customFormat="1" x14ac:dyDescent="0.25"/>
    <row r="63" s="52" customFormat="1" x14ac:dyDescent="0.25"/>
    <row r="64" s="52" customFormat="1" x14ac:dyDescent="0.25"/>
    <row r="65" s="52" customFormat="1" x14ac:dyDescent="0.25"/>
    <row r="66" s="52" customFormat="1" x14ac:dyDescent="0.25"/>
    <row r="67" s="52" customFormat="1" x14ac:dyDescent="0.25"/>
    <row r="68" s="52" customFormat="1" x14ac:dyDescent="0.25"/>
    <row r="69" s="52" customFormat="1" x14ac:dyDescent="0.25"/>
    <row r="70" s="52" customFormat="1" x14ac:dyDescent="0.25"/>
    <row r="71" s="52" customFormat="1" x14ac:dyDescent="0.25"/>
    <row r="72" s="52" customFormat="1" x14ac:dyDescent="0.25"/>
    <row r="73" s="52" customFormat="1" x14ac:dyDescent="0.25"/>
    <row r="74" s="52" customFormat="1" x14ac:dyDescent="0.25"/>
    <row r="75" s="52" customFormat="1" x14ac:dyDescent="0.25"/>
    <row r="76" s="52" customFormat="1" x14ac:dyDescent="0.25"/>
    <row r="77" s="52" customFormat="1" x14ac:dyDescent="0.25"/>
  </sheetData>
  <mergeCells count="7">
    <mergeCell ref="T2:W3"/>
    <mergeCell ref="AA2:AC3"/>
    <mergeCell ref="X2:Z3"/>
    <mergeCell ref="A3:A5"/>
    <mergeCell ref="D3:D5"/>
    <mergeCell ref="B4:C5"/>
    <mergeCell ref="E4:S4"/>
  </mergeCells>
  <conditionalFormatting sqref="AE78:AE1048576 AE1:AE15">
    <cfRule type="containsText" dxfId="1" priority="5" operator="containsText" text="F">
      <formula>NOT(ISERROR(SEARCH("F",AE1)))</formula>
    </cfRule>
  </conditionalFormatting>
  <conditionalFormatting sqref="AE7:AE15">
    <cfRule type="containsText" dxfId="0" priority="1" operator="containsText" text="F">
      <formula>NOT(ISERROR(SEARCH("F",AE7)))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88442-0641-4EF4-B028-ACC843851817}">
  <dimension ref="A1:G11"/>
  <sheetViews>
    <sheetView workbookViewId="0">
      <selection activeCell="D11" sqref="A11:D11"/>
    </sheetView>
  </sheetViews>
  <sheetFormatPr defaultRowHeight="15" x14ac:dyDescent="0.25"/>
  <sheetData>
    <row r="1" spans="1:7" x14ac:dyDescent="0.25">
      <c r="A1">
        <v>28</v>
      </c>
      <c r="B1">
        <v>2021</v>
      </c>
      <c r="C1" t="s">
        <v>38</v>
      </c>
      <c r="D1" t="s">
        <v>43</v>
      </c>
      <c r="E1" t="s">
        <v>44</v>
      </c>
      <c r="F1">
        <v>1</v>
      </c>
      <c r="G1">
        <v>2014</v>
      </c>
    </row>
    <row r="2" spans="1:7" x14ac:dyDescent="0.25">
      <c r="A2">
        <v>33</v>
      </c>
      <c r="B2">
        <v>2021</v>
      </c>
      <c r="C2" t="s">
        <v>45</v>
      </c>
      <c r="D2" t="s">
        <v>46</v>
      </c>
      <c r="E2" t="s">
        <v>44</v>
      </c>
      <c r="F2">
        <v>1</v>
      </c>
      <c r="G2">
        <v>2014</v>
      </c>
    </row>
    <row r="3" spans="1:7" x14ac:dyDescent="0.25">
      <c r="A3">
        <v>55</v>
      </c>
      <c r="B3">
        <v>2020</v>
      </c>
      <c r="C3" t="s">
        <v>47</v>
      </c>
      <c r="D3" t="s">
        <v>48</v>
      </c>
      <c r="E3" t="s">
        <v>44</v>
      </c>
      <c r="F3">
        <v>2</v>
      </c>
      <c r="G3">
        <v>2014</v>
      </c>
    </row>
    <row r="4" spans="1:7" x14ac:dyDescent="0.25">
      <c r="A4">
        <v>61</v>
      </c>
      <c r="B4">
        <v>2020</v>
      </c>
      <c r="C4" t="s">
        <v>49</v>
      </c>
      <c r="D4" t="s">
        <v>50</v>
      </c>
      <c r="E4" t="s">
        <v>44</v>
      </c>
      <c r="F4">
        <v>2</v>
      </c>
      <c r="G4">
        <v>2014</v>
      </c>
    </row>
    <row r="5" spans="1:7" x14ac:dyDescent="0.25">
      <c r="A5">
        <v>130</v>
      </c>
      <c r="B5">
        <v>2019</v>
      </c>
      <c r="C5" t="s">
        <v>51</v>
      </c>
      <c r="D5" t="s">
        <v>52</v>
      </c>
      <c r="E5" t="s">
        <v>44</v>
      </c>
      <c r="F5">
        <v>3</v>
      </c>
      <c r="G5">
        <v>2014</v>
      </c>
    </row>
    <row r="6" spans="1:7" x14ac:dyDescent="0.25">
      <c r="A6">
        <v>131</v>
      </c>
      <c r="B6">
        <v>2019</v>
      </c>
      <c r="C6" t="s">
        <v>53</v>
      </c>
      <c r="D6" t="s">
        <v>54</v>
      </c>
      <c r="E6" t="s">
        <v>44</v>
      </c>
      <c r="F6">
        <v>3</v>
      </c>
      <c r="G6">
        <v>2014</v>
      </c>
    </row>
    <row r="7" spans="1:7" x14ac:dyDescent="0.25">
      <c r="A7">
        <v>121</v>
      </c>
      <c r="B7">
        <v>2018</v>
      </c>
      <c r="C7" t="s">
        <v>55</v>
      </c>
      <c r="D7" t="s">
        <v>56</v>
      </c>
      <c r="E7" t="s">
        <v>44</v>
      </c>
      <c r="F7">
        <v>4</v>
      </c>
      <c r="G7">
        <v>2014</v>
      </c>
    </row>
    <row r="8" spans="1:7" x14ac:dyDescent="0.25">
      <c r="A8">
        <v>123</v>
      </c>
      <c r="B8">
        <v>2018</v>
      </c>
      <c r="C8" t="s">
        <v>39</v>
      </c>
      <c r="D8" t="s">
        <v>57</v>
      </c>
      <c r="E8" t="s">
        <v>44</v>
      </c>
      <c r="F8">
        <v>4</v>
      </c>
      <c r="G8">
        <v>2014</v>
      </c>
    </row>
    <row r="9" spans="1:7" x14ac:dyDescent="0.25">
      <c r="A9">
        <v>124</v>
      </c>
      <c r="B9">
        <v>2017</v>
      </c>
      <c r="C9" t="s">
        <v>58</v>
      </c>
      <c r="D9" t="s">
        <v>59</v>
      </c>
      <c r="E9" t="s">
        <v>44</v>
      </c>
      <c r="F9">
        <v>5</v>
      </c>
      <c r="G9">
        <v>2014</v>
      </c>
    </row>
    <row r="10" spans="1:7" x14ac:dyDescent="0.25">
      <c r="A10">
        <v>149</v>
      </c>
      <c r="B10">
        <v>2017</v>
      </c>
      <c r="C10" t="s">
        <v>60</v>
      </c>
      <c r="D10" t="s">
        <v>61</v>
      </c>
      <c r="E10" t="s">
        <v>44</v>
      </c>
      <c r="F10">
        <v>5</v>
      </c>
      <c r="G10">
        <v>2014</v>
      </c>
    </row>
    <row r="11" spans="1:7" x14ac:dyDescent="0.25">
      <c r="A11">
        <v>149</v>
      </c>
      <c r="B11">
        <v>2017</v>
      </c>
      <c r="C11" t="s">
        <v>60</v>
      </c>
      <c r="D11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Slaven</dc:creator>
  <cp:lastModifiedBy>Nemanja</cp:lastModifiedBy>
  <cp:lastPrinted>2017-02-15T16:05:41Z</cp:lastPrinted>
  <dcterms:created xsi:type="dcterms:W3CDTF">2017-02-15T16:03:58Z</dcterms:created>
  <dcterms:modified xsi:type="dcterms:W3CDTF">2022-04-06T11:30:47Z</dcterms:modified>
</cp:coreProperties>
</file>